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500" activeTab="0"/>
  </bookViews>
  <sheets>
    <sheet name="Sheet1" sheetId="1" r:id="rId1"/>
  </sheets>
  <definedNames/>
  <calcPr fullCalcOnLoad="1"/>
</workbook>
</file>

<file path=xl/sharedStrings.xml><?xml version="1.0" encoding="utf-8"?>
<sst xmlns="http://schemas.openxmlformats.org/spreadsheetml/2006/main" count="92" uniqueCount="56">
  <si>
    <r>
      <t xml:space="preserve">The following Xl templates are to be used as aids in developing and evaluating seed mixes.  
How to use:
    Enter your desired species and seeding rates per acre for the mix you are designing, or for the mix from a project you are bidding or installing.  On the blank template enter data only in the red cells.  If you wish to reuse the template, always ‘save as’, drag a new copy from the CD, or emial us for a new template.  Mac users can change this document into a stationary pad.
    Select the first species on your list, as in Andropogon gerardii, enter the species and the rate per acre.  From your CD, open R seed counts.pdf.  As noted below, we have 17 seed counts for this species, so pick a mid-range, representative seed count, such as 158,547.  Enter 158547 in the </t>
    </r>
    <r>
      <rPr>
        <b/>
        <sz val="11"/>
        <rFont val="Times New Roman"/>
        <family val="0"/>
      </rPr>
      <t>typical seeds/lb</t>
    </r>
    <r>
      <rPr>
        <sz val="11"/>
        <rFont val="Times New Roman"/>
        <family val="0"/>
      </rPr>
      <t xml:space="preserve"> column.  The seeds per acre and seeds per square foot are calculated for you.  Enter all your grass, sedge, and rush species, followed by the forbs, and then the nurse crop species. 
</t>
    </r>
  </si>
  <si>
    <t xml:space="preserve"> pls lbs per acre</t>
  </si>
  <si>
    <t>v040910</t>
  </si>
  <si>
    <t>Grasses &amp; grasslike plants</t>
  </si>
  <si>
    <t>Andropogon gerardii</t>
  </si>
  <si>
    <t>gni2001</t>
  </si>
  <si>
    <t>andgersan</t>
  </si>
  <si>
    <t>wns2001</t>
  </si>
  <si>
    <t>CCI</t>
  </si>
  <si>
    <t>JF New</t>
  </si>
  <si>
    <t>prairienursery</t>
  </si>
  <si>
    <t>Shirley 1994</t>
  </si>
  <si>
    <t>andgerni</t>
  </si>
  <si>
    <t>andgershi</t>
  </si>
  <si>
    <t>Kaste</t>
  </si>
  <si>
    <t>prairiemoon</t>
  </si>
  <si>
    <t>andgerroku</t>
  </si>
  <si>
    <t>Stocks</t>
  </si>
  <si>
    <t>Applewood</t>
  </si>
  <si>
    <t>andgergo</t>
  </si>
  <si>
    <t>Agrecol PO5917</t>
  </si>
  <si>
    <t>Agrecol 02080</t>
  </si>
  <si>
    <t>Nurse Crop</t>
  </si>
  <si>
    <t>Total Nurse Crop</t>
  </si>
  <si>
    <t xml:space="preserve">The template will calculate the total seeds per class and seeds per sq ft per class.  You can now tinker with the species rates on your project and know how many forb vs. grass seeds are going out on your project.  If bidding a project, you can also see if the rate seeding rate is relatively low or high.  </t>
  </si>
  <si>
    <t>% by seed count</t>
  </si>
  <si>
    <r>
      <t>Andropogon gerardii</t>
    </r>
    <r>
      <rPr>
        <sz val="11"/>
        <rFont val="Times New Roman"/>
        <family val="0"/>
      </rPr>
      <t xml:space="preserve"> Bison</t>
    </r>
  </si>
  <si>
    <t>Keep in mind that seed counts are approximations and are lot specific.  The template works only for seed provided as pure live seed.</t>
  </si>
  <si>
    <t>pls lbs per acre</t>
  </si>
  <si>
    <t xml:space="preserve">Species </t>
  </si>
  <si>
    <t>Mix name</t>
  </si>
  <si>
    <t>seeds / lb</t>
  </si>
  <si>
    <t>seeds per acre</t>
  </si>
  <si>
    <t>seeds per sq ft</t>
  </si>
  <si>
    <t>Grasses &amp; grasslike</t>
  </si>
  <si>
    <t>Forbs</t>
  </si>
  <si>
    <t>Project name</t>
  </si>
  <si>
    <t xml:space="preserve">typical </t>
  </si>
  <si>
    <t>Total lbs per acre</t>
  </si>
  <si>
    <t>Total Grasses &amp; grasslike</t>
  </si>
  <si>
    <t>Total Forbs</t>
  </si>
  <si>
    <t>Total Permanent Matrix</t>
  </si>
  <si>
    <r>
      <t>Avena sativa</t>
    </r>
    <r>
      <rPr>
        <sz val="11"/>
        <color indexed="10"/>
        <rFont val="Times New Roman"/>
        <family val="0"/>
      </rPr>
      <t xml:space="preserve"> Seed Oats</t>
    </r>
  </si>
  <si>
    <r>
      <t>Lolium multiflorum</t>
    </r>
    <r>
      <rPr>
        <sz val="11"/>
        <color indexed="10"/>
        <rFont val="Times New Roman"/>
        <family val="0"/>
      </rPr>
      <t xml:space="preserve"> Italian Rye</t>
    </r>
  </si>
  <si>
    <r>
      <t>Andropogon gerardii</t>
    </r>
    <r>
      <rPr>
        <sz val="11"/>
        <color indexed="10"/>
        <rFont val="Times New Roman"/>
        <family val="0"/>
      </rPr>
      <t xml:space="preserve"> Big Bluestem</t>
    </r>
  </si>
  <si>
    <r>
      <t>Andropogon scoparius</t>
    </r>
    <r>
      <rPr>
        <sz val="11"/>
        <color indexed="10"/>
        <rFont val="Times New Roman"/>
        <family val="0"/>
      </rPr>
      <t xml:space="preserve"> (</t>
    </r>
    <r>
      <rPr>
        <i/>
        <sz val="11"/>
        <color indexed="10"/>
        <rFont val="Times New Roman"/>
        <family val="0"/>
      </rPr>
      <t>Schizachyrium s.</t>
    </r>
    <r>
      <rPr>
        <sz val="11"/>
        <color indexed="10"/>
        <rFont val="Times New Roman"/>
        <family val="0"/>
      </rPr>
      <t>) Little Bluestem</t>
    </r>
  </si>
  <si>
    <r>
      <t>Bouteloua curtipendula</t>
    </r>
    <r>
      <rPr>
        <sz val="11"/>
        <color indexed="10"/>
        <rFont val="Times New Roman"/>
        <family val="0"/>
      </rPr>
      <t xml:space="preserve"> Side Oats Gramma</t>
    </r>
  </si>
  <si>
    <r>
      <t xml:space="preserve">Carex bicknellii </t>
    </r>
    <r>
      <rPr>
        <sz val="11"/>
        <color indexed="10"/>
        <rFont val="Times New Roman"/>
        <family val="0"/>
      </rPr>
      <t>Bicknell's Oval Sedge</t>
    </r>
  </si>
  <si>
    <r>
      <t xml:space="preserve">Carex brevior </t>
    </r>
    <r>
      <rPr>
        <sz val="11"/>
        <color indexed="10"/>
        <rFont val="Times New Roman"/>
        <family val="0"/>
      </rPr>
      <t>"Shorter" Sedge</t>
    </r>
  </si>
  <si>
    <r>
      <t>Juncus interior</t>
    </r>
    <r>
      <rPr>
        <sz val="11"/>
        <color indexed="10"/>
        <rFont val="Times New Roman"/>
        <family val="0"/>
      </rPr>
      <t xml:space="preserve"> Inland Rush</t>
    </r>
  </si>
  <si>
    <r>
      <t xml:space="preserve">Amorpha canescens </t>
    </r>
    <r>
      <rPr>
        <sz val="11"/>
        <color indexed="10"/>
        <rFont val="Times New Roman"/>
        <family val="0"/>
      </rPr>
      <t>Leadplant</t>
    </r>
  </si>
  <si>
    <r>
      <t>Lupinus perennis occidentalis</t>
    </r>
    <r>
      <rPr>
        <sz val="11"/>
        <color indexed="10"/>
        <rFont val="Times New Roman"/>
        <family val="0"/>
      </rPr>
      <t xml:space="preserve"> Lupine</t>
    </r>
  </si>
  <si>
    <r>
      <t>Monarda fistulosa</t>
    </r>
    <r>
      <rPr>
        <sz val="11"/>
        <color indexed="10"/>
        <rFont val="Times New Roman"/>
        <family val="0"/>
      </rPr>
      <t xml:space="preserve"> Bergamot</t>
    </r>
  </si>
  <si>
    <r>
      <t xml:space="preserve">Pycnanthemum virginianum </t>
    </r>
    <r>
      <rPr>
        <sz val="11"/>
        <color indexed="10"/>
        <rFont val="Times New Roman"/>
        <family val="0"/>
      </rPr>
      <t>Common Mt Mint</t>
    </r>
  </si>
  <si>
    <r>
      <t xml:space="preserve">Silphium terebinthinaceum </t>
    </r>
    <r>
      <rPr>
        <sz val="11"/>
        <color indexed="10"/>
        <rFont val="Times New Roman"/>
        <family val="0"/>
      </rPr>
      <t>Prairie Dock</t>
    </r>
  </si>
  <si>
    <r>
      <t xml:space="preserve">Veronicastrum virginicum </t>
    </r>
    <r>
      <rPr>
        <sz val="11"/>
        <color indexed="10"/>
        <rFont val="Times New Roman"/>
        <family val="0"/>
      </rPr>
      <t>Culver's Physic</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</si>
</sst>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 numFmtId="172" formatCode="0.000%"/>
  </numFmts>
  <fonts count="47">
    <font>
      <sz val="10"/>
      <name val="Geneva"/>
      <family val="0"/>
    </font>
    <font>
      <b/>
      <sz val="10"/>
      <name val="Geneva"/>
      <family val="0"/>
    </font>
    <font>
      <i/>
      <sz val="10"/>
      <name val="Geneva"/>
      <family val="0"/>
    </font>
    <font>
      <b/>
      <i/>
      <sz val="10"/>
      <name val="Geneva"/>
      <family val="0"/>
    </font>
    <font>
      <sz val="8"/>
      <name val="Geneva"/>
      <family val="0"/>
    </font>
    <font>
      <u val="single"/>
      <sz val="10"/>
      <color indexed="12"/>
      <name val="Geneva"/>
      <family val="0"/>
    </font>
    <font>
      <u val="single"/>
      <sz val="10"/>
      <color indexed="61"/>
      <name val="Geneva"/>
      <family val="0"/>
    </font>
    <font>
      <b/>
      <sz val="11"/>
      <name val="Times New Roman"/>
      <family val="0"/>
    </font>
    <font>
      <sz val="11"/>
      <name val="Times New Roman"/>
      <family val="0"/>
    </font>
    <font>
      <sz val="11"/>
      <color indexed="10"/>
      <name val="Times New Roman"/>
      <family val="0"/>
    </font>
    <font>
      <b/>
      <sz val="11"/>
      <color indexed="10"/>
      <name val="Times New Roman"/>
      <family val="0"/>
    </font>
    <font>
      <i/>
      <sz val="11"/>
      <color indexed="10"/>
      <name val="Times New Roman"/>
      <family val="0"/>
    </font>
    <font>
      <i/>
      <sz val="11"/>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7" fillId="0" borderId="0" xfId="0" applyFont="1" applyAlignment="1">
      <alignment/>
    </xf>
    <xf numFmtId="169" fontId="8" fillId="0" borderId="0" xfId="0" applyNumberFormat="1" applyFont="1" applyAlignment="1">
      <alignment horizontal="center"/>
    </xf>
    <xf numFmtId="0" fontId="8" fillId="0" borderId="0" xfId="0" applyFont="1" applyAlignment="1">
      <alignment/>
    </xf>
    <xf numFmtId="0" fontId="8" fillId="0" borderId="0" xfId="0" applyFont="1" applyAlignment="1">
      <alignment horizontal="center"/>
    </xf>
    <xf numFmtId="169" fontId="7" fillId="0" borderId="0" xfId="0" applyNumberFormat="1" applyFont="1" applyAlignment="1">
      <alignment horizontal="center"/>
    </xf>
    <xf numFmtId="0" fontId="7" fillId="33" borderId="10" xfId="0" applyFont="1" applyFill="1" applyBorder="1" applyAlignment="1">
      <alignment horizontal="center"/>
    </xf>
    <xf numFmtId="0" fontId="7" fillId="0" borderId="0" xfId="0" applyFont="1" applyAlignment="1">
      <alignment horizontal="center"/>
    </xf>
    <xf numFmtId="0" fontId="7" fillId="33" borderId="10" xfId="0" applyFont="1" applyFill="1" applyBorder="1" applyAlignment="1">
      <alignment/>
    </xf>
    <xf numFmtId="169" fontId="7" fillId="33" borderId="11" xfId="0" applyNumberFormat="1" applyFont="1" applyFill="1" applyBorder="1" applyAlignment="1">
      <alignment horizontal="center"/>
    </xf>
    <xf numFmtId="0" fontId="7" fillId="34" borderId="10" xfId="0" applyFont="1" applyFill="1" applyBorder="1" applyAlignment="1">
      <alignment/>
    </xf>
    <xf numFmtId="3" fontId="8" fillId="0" borderId="0" xfId="0" applyNumberFormat="1" applyFont="1" applyAlignment="1">
      <alignment horizontal="center"/>
    </xf>
    <xf numFmtId="2" fontId="8" fillId="0" borderId="0" xfId="0" applyNumberFormat="1" applyFont="1" applyAlignment="1">
      <alignment horizontal="center"/>
    </xf>
    <xf numFmtId="0" fontId="8" fillId="0" borderId="0" xfId="0" applyFont="1" applyFill="1" applyBorder="1" applyAlignment="1">
      <alignment horizontal="center"/>
    </xf>
    <xf numFmtId="169" fontId="7" fillId="33" borderId="10" xfId="0" applyNumberFormat="1" applyFont="1" applyFill="1" applyBorder="1" applyAlignment="1">
      <alignment horizontal="center"/>
    </xf>
    <xf numFmtId="0" fontId="8" fillId="34" borderId="10" xfId="0" applyFont="1" applyFill="1" applyBorder="1" applyAlignment="1">
      <alignment/>
    </xf>
    <xf numFmtId="0" fontId="9" fillId="0" borderId="0" xfId="0" applyFont="1" applyAlignment="1">
      <alignment/>
    </xf>
    <xf numFmtId="169" fontId="9"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wrapText="1"/>
    </xf>
    <xf numFmtId="0" fontId="10" fillId="0" borderId="0" xfId="0" applyFont="1" applyAlignment="1">
      <alignment/>
    </xf>
    <xf numFmtId="10" fontId="8" fillId="0" borderId="0" xfId="59" applyNumberFormat="1" applyFont="1" applyAlignment="1">
      <alignment horizontal="center"/>
    </xf>
    <xf numFmtId="10" fontId="8" fillId="0" borderId="0" xfId="0" applyNumberFormat="1" applyFont="1" applyAlignment="1">
      <alignment horizontal="center"/>
    </xf>
    <xf numFmtId="0" fontId="11" fillId="0" borderId="0" xfId="0" applyFont="1" applyAlignment="1">
      <alignment/>
    </xf>
    <xf numFmtId="0" fontId="11" fillId="0" borderId="0" xfId="0" applyFont="1" applyAlignment="1">
      <alignment wrapText="1"/>
    </xf>
    <xf numFmtId="0" fontId="12" fillId="0" borderId="0" xfId="0" applyFont="1" applyAlignment="1">
      <alignment/>
    </xf>
    <xf numFmtId="49" fontId="8" fillId="0" borderId="0" xfId="0" applyNumberFormat="1" applyFont="1" applyAlignment="1">
      <alignment/>
    </xf>
    <xf numFmtId="14" fontId="8" fillId="0" borderId="0" xfId="0" applyNumberFormat="1" applyFont="1" applyAlignment="1">
      <alignment horizontal="center"/>
    </xf>
    <xf numFmtId="3" fontId="8" fillId="0" borderId="0" xfId="42" applyNumberFormat="1" applyFont="1" applyAlignment="1">
      <alignment horizontal="center"/>
    </xf>
    <xf numFmtId="0" fontId="8" fillId="34" borderId="12" xfId="0" applyFont="1" applyFill="1" applyBorder="1" applyAlignment="1">
      <alignment horizontal="left" wrapText="1"/>
    </xf>
    <xf numFmtId="0" fontId="8" fillId="34" borderId="13" xfId="0" applyFont="1" applyFill="1" applyBorder="1" applyAlignment="1">
      <alignment horizontal="left"/>
    </xf>
    <xf numFmtId="0" fontId="8" fillId="34" borderId="14" xfId="0" applyFont="1" applyFill="1" applyBorder="1" applyAlignment="1">
      <alignment horizontal="left"/>
    </xf>
    <xf numFmtId="0" fontId="8" fillId="34" borderId="15" xfId="0" applyFont="1" applyFill="1" applyBorder="1" applyAlignment="1">
      <alignment horizontal="left"/>
    </xf>
    <xf numFmtId="0" fontId="8" fillId="34" borderId="0" xfId="0" applyFont="1" applyFill="1" applyBorder="1" applyAlignment="1">
      <alignment horizontal="left"/>
    </xf>
    <xf numFmtId="0" fontId="8" fillId="34" borderId="16" xfId="0" applyFont="1" applyFill="1" applyBorder="1" applyAlignment="1">
      <alignment horizontal="left"/>
    </xf>
    <xf numFmtId="0" fontId="8" fillId="34" borderId="17" xfId="0" applyFont="1" applyFill="1" applyBorder="1" applyAlignment="1">
      <alignment horizontal="left"/>
    </xf>
    <xf numFmtId="0" fontId="8" fillId="34" borderId="18" xfId="0" applyFont="1" applyFill="1" applyBorder="1" applyAlignment="1">
      <alignment horizontal="left"/>
    </xf>
    <xf numFmtId="0" fontId="8" fillId="34" borderId="19" xfId="0" applyFont="1" applyFill="1" applyBorder="1" applyAlignment="1">
      <alignment horizontal="left"/>
    </xf>
    <xf numFmtId="0" fontId="8" fillId="34" borderId="12"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F159"/>
  <sheetViews>
    <sheetView tabSelected="1" zoomScale="150" zoomScaleNormal="150" zoomScaleSheetLayoutView="50" workbookViewId="0" topLeftCell="A1">
      <selection activeCell="A1" sqref="A1"/>
    </sheetView>
  </sheetViews>
  <sheetFormatPr defaultColWidth="11.00390625" defaultRowHeight="12.75"/>
  <cols>
    <col min="1" max="1" width="2.25390625" style="3" customWidth="1"/>
    <col min="2" max="2" width="33.00390625" style="3" customWidth="1"/>
    <col min="3" max="3" width="12.875" style="2" customWidth="1"/>
    <col min="4" max="4" width="12.375" style="3" customWidth="1"/>
    <col min="5" max="5" width="10.75390625" style="4" customWidth="1"/>
    <col min="6" max="6" width="11.125" style="4" customWidth="1"/>
    <col min="7" max="16384" width="10.75390625" style="3" customWidth="1"/>
  </cols>
  <sheetData>
    <row r="2" spans="2:6" ht="12.75">
      <c r="B2" s="29" t="s">
        <v>0</v>
      </c>
      <c r="C2" s="30"/>
      <c r="D2" s="30"/>
      <c r="E2" s="30"/>
      <c r="F2" s="31"/>
    </row>
    <row r="3" spans="2:6" ht="12.75">
      <c r="B3" s="32"/>
      <c r="C3" s="33"/>
      <c r="D3" s="33"/>
      <c r="E3" s="33"/>
      <c r="F3" s="34"/>
    </row>
    <row r="4" spans="2:6" ht="12.75">
      <c r="B4" s="32"/>
      <c r="C4" s="33"/>
      <c r="D4" s="33"/>
      <c r="E4" s="33"/>
      <c r="F4" s="34"/>
    </row>
    <row r="5" spans="2:6" ht="12.75">
      <c r="B5" s="32"/>
      <c r="C5" s="33"/>
      <c r="D5" s="33"/>
      <c r="E5" s="33"/>
      <c r="F5" s="34"/>
    </row>
    <row r="6" spans="2:6" ht="12.75">
      <c r="B6" s="32"/>
      <c r="C6" s="33"/>
      <c r="D6" s="33"/>
      <c r="E6" s="33"/>
      <c r="F6" s="34"/>
    </row>
    <row r="7" spans="2:6" ht="12.75">
      <c r="B7" s="32"/>
      <c r="C7" s="33"/>
      <c r="D7" s="33"/>
      <c r="E7" s="33"/>
      <c r="F7" s="34"/>
    </row>
    <row r="8" spans="2:6" ht="12.75">
      <c r="B8" s="32"/>
      <c r="C8" s="33"/>
      <c r="D8" s="33"/>
      <c r="E8" s="33"/>
      <c r="F8" s="34"/>
    </row>
    <row r="9" spans="2:6" ht="12.75">
      <c r="B9" s="32"/>
      <c r="C9" s="33"/>
      <c r="D9" s="33"/>
      <c r="E9" s="33"/>
      <c r="F9" s="34"/>
    </row>
    <row r="10" spans="2:6" ht="12.75">
      <c r="B10" s="32"/>
      <c r="C10" s="33"/>
      <c r="D10" s="33"/>
      <c r="E10" s="33"/>
      <c r="F10" s="34"/>
    </row>
    <row r="11" spans="2:6" ht="12.75">
      <c r="B11" s="32"/>
      <c r="C11" s="33"/>
      <c r="D11" s="33"/>
      <c r="E11" s="33"/>
      <c r="F11" s="34"/>
    </row>
    <row r="12" spans="2:6" ht="12.75">
      <c r="B12" s="32"/>
      <c r="C12" s="33"/>
      <c r="D12" s="33"/>
      <c r="E12" s="33"/>
      <c r="F12" s="34"/>
    </row>
    <row r="13" spans="2:6" ht="12.75">
      <c r="B13" s="35"/>
      <c r="C13" s="36"/>
      <c r="D13" s="36"/>
      <c r="E13" s="36"/>
      <c r="F13" s="37"/>
    </row>
    <row r="15" spans="2:5" ht="12.75">
      <c r="B15" s="25" t="s">
        <v>4</v>
      </c>
      <c r="C15" s="26" t="s">
        <v>5</v>
      </c>
      <c r="D15" s="27">
        <v>36140</v>
      </c>
      <c r="E15" s="28">
        <v>113451</v>
      </c>
    </row>
    <row r="16" spans="2:5" ht="12.75">
      <c r="B16" s="25" t="s">
        <v>4</v>
      </c>
      <c r="C16" s="26" t="s">
        <v>6</v>
      </c>
      <c r="D16" s="27">
        <v>36487</v>
      </c>
      <c r="E16" s="28">
        <v>114762</v>
      </c>
    </row>
    <row r="17" spans="2:5" ht="12.75">
      <c r="B17" s="25" t="s">
        <v>4</v>
      </c>
      <c r="C17" s="26" t="s">
        <v>7</v>
      </c>
      <c r="D17" s="27">
        <v>35893</v>
      </c>
      <c r="E17" s="28">
        <v>130000</v>
      </c>
    </row>
    <row r="18" spans="2:5" ht="12.75">
      <c r="B18" s="25" t="s">
        <v>4</v>
      </c>
      <c r="C18" s="26" t="s">
        <v>8</v>
      </c>
      <c r="D18" s="27">
        <v>36140</v>
      </c>
      <c r="E18" s="28">
        <v>130000</v>
      </c>
    </row>
    <row r="19" spans="2:5" ht="12.75">
      <c r="B19" s="25" t="s">
        <v>4</v>
      </c>
      <c r="C19" s="26" t="s">
        <v>9</v>
      </c>
      <c r="D19" s="27">
        <v>36550</v>
      </c>
      <c r="E19" s="28">
        <f>8188*16</f>
        <v>131008</v>
      </c>
    </row>
    <row r="20" spans="2:5" ht="12.75">
      <c r="B20" s="25" t="s">
        <v>4</v>
      </c>
      <c r="C20" s="26" t="s">
        <v>10</v>
      </c>
      <c r="D20" s="27">
        <v>35881</v>
      </c>
      <c r="E20" s="28">
        <f>8200*16</f>
        <v>131200</v>
      </c>
    </row>
    <row r="21" spans="2:5" ht="12.75">
      <c r="B21" s="25" t="s">
        <v>4</v>
      </c>
      <c r="C21" s="26" t="s">
        <v>11</v>
      </c>
      <c r="D21" s="27">
        <v>37471</v>
      </c>
      <c r="E21" s="28">
        <v>145000</v>
      </c>
    </row>
    <row r="22" spans="2:5" ht="12.75">
      <c r="B22" s="25" t="s">
        <v>4</v>
      </c>
      <c r="C22" s="26" t="s">
        <v>12</v>
      </c>
      <c r="D22" s="27">
        <v>36140</v>
      </c>
      <c r="E22" s="28">
        <v>152002</v>
      </c>
    </row>
    <row r="23" spans="2:5" ht="12.75">
      <c r="B23" s="25" t="s">
        <v>26</v>
      </c>
      <c r="C23" s="26" t="s">
        <v>14</v>
      </c>
      <c r="D23" s="27">
        <v>38009</v>
      </c>
      <c r="E23" s="28">
        <v>157637</v>
      </c>
    </row>
    <row r="24" spans="2:5" ht="12.75">
      <c r="B24" s="25" t="s">
        <v>4</v>
      </c>
      <c r="C24" s="26" t="s">
        <v>13</v>
      </c>
      <c r="D24" s="27">
        <v>36838</v>
      </c>
      <c r="E24" s="28">
        <v>158547</v>
      </c>
    </row>
    <row r="25" spans="2:5" ht="12.75">
      <c r="B25" s="25" t="s">
        <v>4</v>
      </c>
      <c r="C25" s="26" t="s">
        <v>15</v>
      </c>
      <c r="D25" s="27">
        <v>36140</v>
      </c>
      <c r="E25" s="28">
        <v>160000</v>
      </c>
    </row>
    <row r="26" spans="2:5" ht="12.75">
      <c r="B26" s="25" t="s">
        <v>4</v>
      </c>
      <c r="C26" s="26" t="s">
        <v>16</v>
      </c>
      <c r="D26" s="27">
        <v>37540</v>
      </c>
      <c r="E26" s="28">
        <v>163075</v>
      </c>
    </row>
    <row r="27" spans="2:5" ht="12.75">
      <c r="B27" s="25" t="s">
        <v>4</v>
      </c>
      <c r="C27" s="26" t="s">
        <v>17</v>
      </c>
      <c r="D27" s="27">
        <v>36140</v>
      </c>
      <c r="E27" s="28">
        <v>165000</v>
      </c>
    </row>
    <row r="28" spans="2:5" ht="12.75">
      <c r="B28" s="25" t="s">
        <v>4</v>
      </c>
      <c r="C28" s="26" t="s">
        <v>18</v>
      </c>
      <c r="D28" s="27">
        <v>36595</v>
      </c>
      <c r="E28" s="28">
        <v>165000</v>
      </c>
    </row>
    <row r="29" spans="2:5" ht="12.75">
      <c r="B29" s="25" t="s">
        <v>4</v>
      </c>
      <c r="C29" s="26" t="s">
        <v>19</v>
      </c>
      <c r="D29" s="27">
        <v>37212</v>
      </c>
      <c r="E29" s="28">
        <v>167993</v>
      </c>
    </row>
    <row r="30" spans="2:5" ht="12.75">
      <c r="B30" s="25" t="s">
        <v>4</v>
      </c>
      <c r="C30" s="26" t="s">
        <v>20</v>
      </c>
      <c r="D30" s="27">
        <v>37406</v>
      </c>
      <c r="E30" s="28">
        <v>172400</v>
      </c>
    </row>
    <row r="31" spans="2:5" ht="12.75">
      <c r="B31" s="25" t="s">
        <v>4</v>
      </c>
      <c r="C31" s="26" t="s">
        <v>21</v>
      </c>
      <c r="D31" s="27">
        <v>36530</v>
      </c>
      <c r="E31" s="28">
        <f>11663*16</f>
        <v>186608</v>
      </c>
    </row>
    <row r="33" spans="2:6" ht="12.75">
      <c r="B33" s="38" t="s">
        <v>24</v>
      </c>
      <c r="C33" s="39"/>
      <c r="D33" s="39"/>
      <c r="E33" s="39"/>
      <c r="F33" s="40"/>
    </row>
    <row r="34" spans="2:6" ht="12.75">
      <c r="B34" s="41"/>
      <c r="C34" s="42"/>
      <c r="D34" s="42"/>
      <c r="E34" s="42"/>
      <c r="F34" s="43"/>
    </row>
    <row r="35" spans="2:6" ht="12.75">
      <c r="B35" s="41"/>
      <c r="C35" s="42"/>
      <c r="D35" s="42"/>
      <c r="E35" s="42"/>
      <c r="F35" s="43"/>
    </row>
    <row r="36" spans="2:6" ht="12.75">
      <c r="B36" s="41"/>
      <c r="C36" s="42"/>
      <c r="D36" s="42"/>
      <c r="E36" s="42"/>
      <c r="F36" s="43"/>
    </row>
    <row r="37" spans="2:6" ht="12.75">
      <c r="B37" s="41"/>
      <c r="C37" s="42"/>
      <c r="D37" s="42"/>
      <c r="E37" s="42"/>
      <c r="F37" s="43"/>
    </row>
    <row r="38" spans="2:6" ht="12.75">
      <c r="B38" s="44"/>
      <c r="C38" s="45"/>
      <c r="D38" s="45"/>
      <c r="E38" s="45"/>
      <c r="F38" s="46"/>
    </row>
    <row r="40" spans="2:6" ht="12.75">
      <c r="B40" s="47" t="s">
        <v>27</v>
      </c>
      <c r="C40" s="48"/>
      <c r="D40" s="48"/>
      <c r="E40" s="48"/>
      <c r="F40" s="49"/>
    </row>
    <row r="41" spans="2:6" ht="12.75">
      <c r="B41" s="50"/>
      <c r="C41" s="51"/>
      <c r="D41" s="51"/>
      <c r="E41" s="51"/>
      <c r="F41" s="52"/>
    </row>
    <row r="42" spans="2:6" ht="12.75">
      <c r="B42" s="53"/>
      <c r="C42" s="54"/>
      <c r="D42" s="54"/>
      <c r="E42" s="54"/>
      <c r="F42" s="55"/>
    </row>
    <row r="51" ht="12.75">
      <c r="B51" s="1" t="s">
        <v>36</v>
      </c>
    </row>
    <row r="52" ht="12.75">
      <c r="B52" s="1" t="s">
        <v>30</v>
      </c>
    </row>
    <row r="54" spans="2:6" ht="12.75">
      <c r="B54" s="1"/>
      <c r="C54" s="5"/>
      <c r="D54" s="6" t="s">
        <v>37</v>
      </c>
      <c r="E54" s="7"/>
      <c r="F54" s="7"/>
    </row>
    <row r="55" spans="2:6" ht="12.75">
      <c r="B55" s="8" t="s">
        <v>29</v>
      </c>
      <c r="C55" s="9" t="s">
        <v>28</v>
      </c>
      <c r="D55" s="6" t="s">
        <v>31</v>
      </c>
      <c r="E55" s="6" t="s">
        <v>32</v>
      </c>
      <c r="F55" s="6" t="s">
        <v>33</v>
      </c>
    </row>
    <row r="56" spans="2:4" ht="12.75">
      <c r="B56" s="10" t="s">
        <v>34</v>
      </c>
      <c r="D56" s="11"/>
    </row>
    <row r="57" spans="2:6" ht="12.75">
      <c r="B57" s="23" t="s">
        <v>44</v>
      </c>
      <c r="C57" s="17">
        <v>1</v>
      </c>
      <c r="D57" s="18">
        <v>158547</v>
      </c>
      <c r="E57" s="11">
        <f>D57*C57</f>
        <v>158547</v>
      </c>
      <c r="F57" s="12">
        <f>E57/43560</f>
        <v>3.6397382920110193</v>
      </c>
    </row>
    <row r="58" spans="2:6" ht="25.5">
      <c r="B58" s="24" t="s">
        <v>45</v>
      </c>
      <c r="C58" s="17">
        <v>3</v>
      </c>
      <c r="D58" s="18">
        <v>235000</v>
      </c>
      <c r="E58" s="11">
        <f>D58*C58</f>
        <v>705000</v>
      </c>
      <c r="F58" s="12">
        <f>E58/43560</f>
        <v>16.18457300275482</v>
      </c>
    </row>
    <row r="59" spans="2:6" ht="12.75">
      <c r="B59" s="24" t="s">
        <v>46</v>
      </c>
      <c r="C59" s="17">
        <v>3</v>
      </c>
      <c r="D59" s="18">
        <v>115000</v>
      </c>
      <c r="E59" s="11">
        <f>D59*C59</f>
        <v>345000</v>
      </c>
      <c r="F59" s="12">
        <f>E59/43560</f>
        <v>7.920110192837465</v>
      </c>
    </row>
    <row r="60" spans="2:6" ht="12.75">
      <c r="B60" s="23" t="s">
        <v>47</v>
      </c>
      <c r="C60" s="17">
        <v>0.25</v>
      </c>
      <c r="D60" s="18">
        <v>440000</v>
      </c>
      <c r="E60" s="11">
        <f aca="true" t="shared" si="0" ref="E60:E66">D60*C60</f>
        <v>110000</v>
      </c>
      <c r="F60" s="12">
        <f aca="true" t="shared" si="1" ref="F60:F66">E60/43560</f>
        <v>2.525252525252525</v>
      </c>
    </row>
    <row r="61" spans="2:6" ht="12.75">
      <c r="B61" s="23" t="s">
        <v>48</v>
      </c>
      <c r="C61" s="17">
        <v>0.25</v>
      </c>
      <c r="D61" s="18">
        <v>400000</v>
      </c>
      <c r="E61" s="11">
        <f t="shared" si="0"/>
        <v>100000</v>
      </c>
      <c r="F61" s="12">
        <f t="shared" si="1"/>
        <v>2.295684113865932</v>
      </c>
    </row>
    <row r="62" spans="2:6" ht="12.75">
      <c r="B62" s="23" t="s">
        <v>49</v>
      </c>
      <c r="C62" s="17">
        <v>0.031</v>
      </c>
      <c r="D62" s="18">
        <v>7200000</v>
      </c>
      <c r="E62" s="11">
        <f t="shared" si="0"/>
        <v>223200</v>
      </c>
      <c r="F62" s="12">
        <f t="shared" si="1"/>
        <v>5.12396694214876</v>
      </c>
    </row>
    <row r="63" spans="2:6" ht="12.75">
      <c r="B63" s="16"/>
      <c r="C63" s="17">
        <v>0</v>
      </c>
      <c r="D63" s="18">
        <v>0</v>
      </c>
      <c r="E63" s="11">
        <f t="shared" si="0"/>
        <v>0</v>
      </c>
      <c r="F63" s="12">
        <f t="shared" si="1"/>
        <v>0</v>
      </c>
    </row>
    <row r="64" spans="2:6" ht="12.75">
      <c r="B64" s="16"/>
      <c r="C64" s="17">
        <v>0</v>
      </c>
      <c r="D64" s="18">
        <v>0</v>
      </c>
      <c r="E64" s="11">
        <f t="shared" si="0"/>
        <v>0</v>
      </c>
      <c r="F64" s="12">
        <f t="shared" si="1"/>
        <v>0</v>
      </c>
    </row>
    <row r="65" spans="2:6" ht="12.75">
      <c r="B65" s="16"/>
      <c r="C65" s="17">
        <v>0</v>
      </c>
      <c r="D65" s="18">
        <v>0</v>
      </c>
      <c r="E65" s="11">
        <f t="shared" si="0"/>
        <v>0</v>
      </c>
      <c r="F65" s="12">
        <f t="shared" si="1"/>
        <v>0</v>
      </c>
    </row>
    <row r="66" spans="2:6" ht="12.75">
      <c r="B66" s="16"/>
      <c r="C66" s="17">
        <v>0</v>
      </c>
      <c r="D66" s="18">
        <v>0</v>
      </c>
      <c r="E66" s="11">
        <f t="shared" si="0"/>
        <v>0</v>
      </c>
      <c r="F66" s="12">
        <f t="shared" si="1"/>
        <v>0</v>
      </c>
    </row>
    <row r="67" spans="2:5" ht="12.75">
      <c r="B67" s="10" t="s">
        <v>35</v>
      </c>
      <c r="D67" s="11"/>
      <c r="E67" s="11"/>
    </row>
    <row r="68" spans="2:6" ht="12.75">
      <c r="B68" s="23" t="s">
        <v>50</v>
      </c>
      <c r="C68" s="17">
        <v>0.14</v>
      </c>
      <c r="D68" s="18">
        <v>307000</v>
      </c>
      <c r="E68" s="11">
        <f>D68*C68</f>
        <v>42980.00000000001</v>
      </c>
      <c r="F68" s="12">
        <f aca="true" t="shared" si="2" ref="F68:F79">E68/43560</f>
        <v>0.9866850321395778</v>
      </c>
    </row>
    <row r="69" spans="2:6" ht="12.75">
      <c r="B69" s="23" t="s">
        <v>51</v>
      </c>
      <c r="C69" s="17">
        <v>1</v>
      </c>
      <c r="D69" s="18">
        <v>18000</v>
      </c>
      <c r="E69" s="11">
        <f>D69*C69</f>
        <v>18000</v>
      </c>
      <c r="F69" s="12">
        <f t="shared" si="2"/>
        <v>0.4132231404958678</v>
      </c>
    </row>
    <row r="70" spans="2:6" ht="12.75">
      <c r="B70" s="23" t="s">
        <v>52</v>
      </c>
      <c r="C70" s="17">
        <v>0.188</v>
      </c>
      <c r="D70" s="18">
        <v>1249000</v>
      </c>
      <c r="E70" s="11">
        <f aca="true" t="shared" si="3" ref="E70:E79">D70*C70</f>
        <v>234812</v>
      </c>
      <c r="F70" s="12">
        <f t="shared" si="2"/>
        <v>5.390541781450873</v>
      </c>
    </row>
    <row r="71" spans="2:6" ht="12.75">
      <c r="B71" s="23" t="s">
        <v>53</v>
      </c>
      <c r="C71" s="17">
        <v>0.125</v>
      </c>
      <c r="D71" s="18">
        <v>4250000</v>
      </c>
      <c r="E71" s="11">
        <f t="shared" si="3"/>
        <v>531250</v>
      </c>
      <c r="F71" s="12">
        <f t="shared" si="2"/>
        <v>12.195821854912763</v>
      </c>
    </row>
    <row r="72" spans="2:6" ht="12.75">
      <c r="B72" s="24" t="s">
        <v>54</v>
      </c>
      <c r="C72" s="17">
        <v>0.125</v>
      </c>
      <c r="D72" s="18">
        <v>20500</v>
      </c>
      <c r="E72" s="11">
        <f t="shared" si="3"/>
        <v>2562.5</v>
      </c>
      <c r="F72" s="12">
        <f t="shared" si="2"/>
        <v>0.05882690541781451</v>
      </c>
    </row>
    <row r="73" spans="2:6" ht="12.75">
      <c r="B73" s="24" t="s">
        <v>55</v>
      </c>
      <c r="C73" s="17">
        <v>0.063</v>
      </c>
      <c r="D73" s="18">
        <v>14000000</v>
      </c>
      <c r="E73" s="11">
        <f t="shared" si="3"/>
        <v>882000</v>
      </c>
      <c r="F73" s="12">
        <f t="shared" si="2"/>
        <v>20.24793388429752</v>
      </c>
    </row>
    <row r="74" spans="2:6" ht="12.75">
      <c r="B74" s="16"/>
      <c r="C74" s="17">
        <v>0</v>
      </c>
      <c r="D74" s="18">
        <v>0</v>
      </c>
      <c r="E74" s="11">
        <f t="shared" si="3"/>
        <v>0</v>
      </c>
      <c r="F74" s="12">
        <f t="shared" si="2"/>
        <v>0</v>
      </c>
    </row>
    <row r="75" spans="2:6" ht="12.75">
      <c r="B75" s="16"/>
      <c r="C75" s="17">
        <v>0</v>
      </c>
      <c r="D75" s="18">
        <v>0</v>
      </c>
      <c r="E75" s="11">
        <f t="shared" si="3"/>
        <v>0</v>
      </c>
      <c r="F75" s="12">
        <f t="shared" si="2"/>
        <v>0</v>
      </c>
    </row>
    <row r="76" spans="2:6" ht="12.75">
      <c r="B76" s="16"/>
      <c r="C76" s="17">
        <v>0</v>
      </c>
      <c r="D76" s="18">
        <v>0</v>
      </c>
      <c r="E76" s="11">
        <f t="shared" si="3"/>
        <v>0</v>
      </c>
      <c r="F76" s="12">
        <f t="shared" si="2"/>
        <v>0</v>
      </c>
    </row>
    <row r="77" spans="2:6" ht="12.75">
      <c r="B77" s="16"/>
      <c r="C77" s="17">
        <v>0</v>
      </c>
      <c r="D77" s="18">
        <v>0</v>
      </c>
      <c r="E77" s="11">
        <f t="shared" si="3"/>
        <v>0</v>
      </c>
      <c r="F77" s="12">
        <f t="shared" si="2"/>
        <v>0</v>
      </c>
    </row>
    <row r="78" spans="2:6" ht="12.75">
      <c r="B78" s="16"/>
      <c r="C78" s="17">
        <v>0</v>
      </c>
      <c r="D78" s="18">
        <v>0</v>
      </c>
      <c r="E78" s="11">
        <f t="shared" si="3"/>
        <v>0</v>
      </c>
      <c r="F78" s="12">
        <f t="shared" si="2"/>
        <v>0</v>
      </c>
    </row>
    <row r="79" spans="2:6" ht="12.75">
      <c r="B79" s="16"/>
      <c r="C79" s="17">
        <v>0</v>
      </c>
      <c r="D79" s="18">
        <v>0</v>
      </c>
      <c r="E79" s="11">
        <f t="shared" si="3"/>
        <v>0</v>
      </c>
      <c r="F79" s="12">
        <f t="shared" si="2"/>
        <v>0</v>
      </c>
    </row>
    <row r="80" spans="2:5" ht="12.75">
      <c r="B80" s="10" t="s">
        <v>22</v>
      </c>
      <c r="D80" s="11"/>
      <c r="E80" s="11"/>
    </row>
    <row r="81" spans="2:6" ht="12.75">
      <c r="B81" s="23" t="s">
        <v>42</v>
      </c>
      <c r="C81" s="17">
        <v>32</v>
      </c>
      <c r="D81" s="18">
        <v>17189</v>
      </c>
      <c r="E81" s="11">
        <f>D81*C81</f>
        <v>550048</v>
      </c>
      <c r="F81" s="12">
        <f aca="true" t="shared" si="4" ref="F81:F88">E81/43560</f>
        <v>12.627364554637282</v>
      </c>
    </row>
    <row r="82" spans="2:6" ht="12.75">
      <c r="B82" s="23" t="s">
        <v>43</v>
      </c>
      <c r="C82" s="17">
        <v>5</v>
      </c>
      <c r="D82" s="18">
        <v>227000</v>
      </c>
      <c r="E82" s="11">
        <f>D82*C82</f>
        <v>1135000</v>
      </c>
      <c r="F82" s="12">
        <f t="shared" si="4"/>
        <v>26.05601469237833</v>
      </c>
    </row>
    <row r="83" spans="2:6" ht="12.75">
      <c r="B83" s="16"/>
      <c r="C83" s="17">
        <v>0</v>
      </c>
      <c r="D83" s="18">
        <v>0</v>
      </c>
      <c r="E83" s="11">
        <f aca="true" t="shared" si="5" ref="E83:E88">D83*C83</f>
        <v>0</v>
      </c>
      <c r="F83" s="12">
        <f t="shared" si="4"/>
        <v>0</v>
      </c>
    </row>
    <row r="84" spans="2:6" ht="12.75">
      <c r="B84" s="16"/>
      <c r="C84" s="17">
        <v>0</v>
      </c>
      <c r="D84" s="18">
        <v>0</v>
      </c>
      <c r="E84" s="11">
        <f t="shared" si="5"/>
        <v>0</v>
      </c>
      <c r="F84" s="12">
        <f t="shared" si="4"/>
        <v>0</v>
      </c>
    </row>
    <row r="85" spans="2:6" ht="12.75">
      <c r="B85" s="16"/>
      <c r="C85" s="17">
        <v>0</v>
      </c>
      <c r="D85" s="18">
        <v>0</v>
      </c>
      <c r="E85" s="11">
        <f t="shared" si="5"/>
        <v>0</v>
      </c>
      <c r="F85" s="12">
        <f t="shared" si="4"/>
        <v>0</v>
      </c>
    </row>
    <row r="86" spans="2:6" ht="12.75">
      <c r="B86" s="16"/>
      <c r="C86" s="17">
        <v>0</v>
      </c>
      <c r="D86" s="18">
        <v>0</v>
      </c>
      <c r="E86" s="11">
        <f t="shared" si="5"/>
        <v>0</v>
      </c>
      <c r="F86" s="12">
        <f t="shared" si="4"/>
        <v>0</v>
      </c>
    </row>
    <row r="87" spans="2:6" ht="12.75">
      <c r="B87" s="16"/>
      <c r="C87" s="17">
        <v>0</v>
      </c>
      <c r="D87" s="18">
        <v>0</v>
      </c>
      <c r="E87" s="11">
        <f t="shared" si="5"/>
        <v>0</v>
      </c>
      <c r="F87" s="12">
        <f t="shared" si="4"/>
        <v>0</v>
      </c>
    </row>
    <row r="88" spans="2:6" ht="12.75">
      <c r="B88" s="16"/>
      <c r="C88" s="17">
        <v>0</v>
      </c>
      <c r="D88" s="18">
        <v>0</v>
      </c>
      <c r="E88" s="11">
        <f t="shared" si="5"/>
        <v>0</v>
      </c>
      <c r="F88" s="12">
        <f t="shared" si="4"/>
        <v>0</v>
      </c>
    </row>
    <row r="89" ht="12.75">
      <c r="D89" s="13"/>
    </row>
    <row r="90" spans="3:6" ht="12.75">
      <c r="C90" s="14" t="s">
        <v>28</v>
      </c>
      <c r="D90" s="6" t="s">
        <v>25</v>
      </c>
      <c r="E90" s="6" t="s">
        <v>32</v>
      </c>
      <c r="F90" s="6" t="s">
        <v>33</v>
      </c>
    </row>
    <row r="91" spans="2:6" ht="12.75">
      <c r="B91" s="15" t="s">
        <v>38</v>
      </c>
      <c r="C91" s="2">
        <f>SUM(C57:C88)</f>
        <v>46.172</v>
      </c>
      <c r="D91" s="11"/>
      <c r="E91" s="11">
        <f>SUM(E57:E88)</f>
        <v>5038399.5</v>
      </c>
      <c r="F91" s="12">
        <f>SUM(F57:F88)</f>
        <v>115.66573691460056</v>
      </c>
    </row>
    <row r="92" spans="2:6" ht="12.75">
      <c r="B92" s="15" t="s">
        <v>39</v>
      </c>
      <c r="C92" s="2">
        <f>SUM(C57:C66)</f>
        <v>7.531</v>
      </c>
      <c r="D92" s="21">
        <f>E92/E91</f>
        <v>0.32584692817629884</v>
      </c>
      <c r="E92" s="11">
        <f>SUM(E57:E66)</f>
        <v>1641747</v>
      </c>
      <c r="F92" s="12">
        <f>SUM(F57:F66)</f>
        <v>37.68932506887053</v>
      </c>
    </row>
    <row r="93" spans="2:6" ht="12.75">
      <c r="B93" s="15" t="s">
        <v>40</v>
      </c>
      <c r="C93" s="2">
        <f>SUM(C68:C79)</f>
        <v>1.641</v>
      </c>
      <c r="D93" s="22">
        <f>E93/E91</f>
        <v>0.3397119462241928</v>
      </c>
      <c r="E93" s="11">
        <f>SUM(E68:E79)</f>
        <v>1711604.5</v>
      </c>
      <c r="F93" s="12">
        <f>SUM(F68:F79)</f>
        <v>39.29303259871442</v>
      </c>
    </row>
    <row r="94" spans="2:6" ht="12.75">
      <c r="B94" s="15" t="s">
        <v>41</v>
      </c>
      <c r="C94" s="2">
        <f>C92+C93</f>
        <v>9.172</v>
      </c>
      <c r="D94" s="22">
        <f>E94/E91</f>
        <v>0.6655588744004917</v>
      </c>
      <c r="E94" s="11">
        <f>E92+E93</f>
        <v>3353351.5</v>
      </c>
      <c r="F94" s="12">
        <f>F92+F93</f>
        <v>76.98235766758495</v>
      </c>
    </row>
    <row r="95" spans="2:6" ht="12.75">
      <c r="B95" s="15" t="s">
        <v>23</v>
      </c>
      <c r="C95" s="2">
        <f>SUM(C81:C88)</f>
        <v>37</v>
      </c>
      <c r="D95" s="22">
        <f>E95/E91</f>
        <v>0.33444112559950834</v>
      </c>
      <c r="E95" s="11">
        <f>SUM(E81:E88)</f>
        <v>1685048</v>
      </c>
      <c r="F95" s="12">
        <f>SUM(F81:F88)</f>
        <v>38.68337924701561</v>
      </c>
    </row>
    <row r="99" ht="12.75">
      <c r="B99" s="20" t="s">
        <v>36</v>
      </c>
    </row>
    <row r="100" ht="12.75">
      <c r="B100" s="20" t="s">
        <v>30</v>
      </c>
    </row>
    <row r="102" spans="2:6" ht="12.75">
      <c r="B102" s="1"/>
      <c r="C102" s="5"/>
      <c r="D102" s="6" t="s">
        <v>37</v>
      </c>
      <c r="E102" s="7"/>
      <c r="F102" s="7"/>
    </row>
    <row r="103" spans="2:6" ht="12.75">
      <c r="B103" s="8" t="s">
        <v>29</v>
      </c>
      <c r="C103" s="9" t="s">
        <v>28</v>
      </c>
      <c r="D103" s="6" t="s">
        <v>31</v>
      </c>
      <c r="E103" s="6" t="s">
        <v>32</v>
      </c>
      <c r="F103" s="6" t="s">
        <v>33</v>
      </c>
    </row>
    <row r="104" spans="2:4" ht="12.75">
      <c r="B104" s="10" t="s">
        <v>3</v>
      </c>
      <c r="D104" s="11"/>
    </row>
    <row r="105" spans="2:6" ht="12.75">
      <c r="B105" s="16">
        <v>0</v>
      </c>
      <c r="C105" s="17">
        <v>0</v>
      </c>
      <c r="D105" s="18">
        <v>0</v>
      </c>
      <c r="E105" s="11">
        <f aca="true" t="shared" si="6" ref="E105:E110">D105*C105</f>
        <v>0</v>
      </c>
      <c r="F105" s="12">
        <f aca="true" t="shared" si="7" ref="F105:F110">E105/43560</f>
        <v>0</v>
      </c>
    </row>
    <row r="106" spans="2:6" ht="12.75">
      <c r="B106" s="19">
        <v>0</v>
      </c>
      <c r="C106" s="17">
        <v>0</v>
      </c>
      <c r="D106" s="18">
        <v>0</v>
      </c>
      <c r="E106" s="11">
        <f t="shared" si="6"/>
        <v>0</v>
      </c>
      <c r="F106" s="12">
        <f t="shared" si="7"/>
        <v>0</v>
      </c>
    </row>
    <row r="107" spans="2:6" ht="12.75">
      <c r="B107" s="19">
        <v>0</v>
      </c>
      <c r="C107" s="17">
        <v>0</v>
      </c>
      <c r="D107" s="18">
        <v>0</v>
      </c>
      <c r="E107" s="11">
        <f t="shared" si="6"/>
        <v>0</v>
      </c>
      <c r="F107" s="12">
        <f t="shared" si="7"/>
        <v>0</v>
      </c>
    </row>
    <row r="108" spans="2:6" ht="12.75">
      <c r="B108" s="16">
        <v>0</v>
      </c>
      <c r="C108" s="17">
        <v>0</v>
      </c>
      <c r="D108" s="18">
        <v>0</v>
      </c>
      <c r="E108" s="11">
        <f t="shared" si="6"/>
        <v>0</v>
      </c>
      <c r="F108" s="12">
        <f t="shared" si="7"/>
        <v>0</v>
      </c>
    </row>
    <row r="109" spans="2:6" ht="12.75">
      <c r="B109" s="16">
        <v>0</v>
      </c>
      <c r="C109" s="17">
        <v>0</v>
      </c>
      <c r="D109" s="18">
        <v>0</v>
      </c>
      <c r="E109" s="11">
        <f t="shared" si="6"/>
        <v>0</v>
      </c>
      <c r="F109" s="12">
        <f t="shared" si="7"/>
        <v>0</v>
      </c>
    </row>
    <row r="110" spans="2:6" ht="12.75">
      <c r="B110" s="16">
        <v>0</v>
      </c>
      <c r="C110" s="17">
        <v>0</v>
      </c>
      <c r="D110" s="18">
        <v>0</v>
      </c>
      <c r="E110" s="11">
        <f t="shared" si="6"/>
        <v>0</v>
      </c>
      <c r="F110" s="12">
        <f t="shared" si="7"/>
        <v>0</v>
      </c>
    </row>
    <row r="111" spans="2:6" ht="12.75">
      <c r="B111" s="16">
        <v>0</v>
      </c>
      <c r="C111" s="17">
        <v>0</v>
      </c>
      <c r="D111" s="18">
        <v>0</v>
      </c>
      <c r="E111" s="11">
        <f aca="true" t="shared" si="8" ref="E111:E117">D111*C111</f>
        <v>0</v>
      </c>
      <c r="F111" s="12">
        <f aca="true" t="shared" si="9" ref="F111:F117">E111/43560</f>
        <v>0</v>
      </c>
    </row>
    <row r="112" spans="2:6" ht="12.75">
      <c r="B112" s="16">
        <v>0</v>
      </c>
      <c r="C112" s="17">
        <v>0</v>
      </c>
      <c r="D112" s="18">
        <v>0</v>
      </c>
      <c r="E112" s="11">
        <f t="shared" si="8"/>
        <v>0</v>
      </c>
      <c r="F112" s="12">
        <f t="shared" si="9"/>
        <v>0</v>
      </c>
    </row>
    <row r="113" spans="2:6" ht="12.75">
      <c r="B113" s="16">
        <v>0</v>
      </c>
      <c r="C113" s="17">
        <v>0</v>
      </c>
      <c r="D113" s="18">
        <v>0</v>
      </c>
      <c r="E113" s="11">
        <f t="shared" si="8"/>
        <v>0</v>
      </c>
      <c r="F113" s="12">
        <f t="shared" si="9"/>
        <v>0</v>
      </c>
    </row>
    <row r="114" spans="2:6" ht="12.75">
      <c r="B114" s="16">
        <v>0</v>
      </c>
      <c r="C114" s="17">
        <v>0</v>
      </c>
      <c r="D114" s="18">
        <v>0</v>
      </c>
      <c r="E114" s="11">
        <f t="shared" si="8"/>
        <v>0</v>
      </c>
      <c r="F114" s="12">
        <f t="shared" si="9"/>
        <v>0</v>
      </c>
    </row>
    <row r="115" spans="2:6" ht="12.75">
      <c r="B115" s="16">
        <v>0</v>
      </c>
      <c r="C115" s="17">
        <v>0</v>
      </c>
      <c r="D115" s="18">
        <v>0</v>
      </c>
      <c r="E115" s="11">
        <f t="shared" si="8"/>
        <v>0</v>
      </c>
      <c r="F115" s="12">
        <f t="shared" si="9"/>
        <v>0</v>
      </c>
    </row>
    <row r="116" spans="2:6" ht="12.75">
      <c r="B116" s="16">
        <v>0</v>
      </c>
      <c r="C116" s="17">
        <v>0</v>
      </c>
      <c r="D116" s="18">
        <v>0</v>
      </c>
      <c r="E116" s="11">
        <f t="shared" si="8"/>
        <v>0</v>
      </c>
      <c r="F116" s="12">
        <f t="shared" si="9"/>
        <v>0</v>
      </c>
    </row>
    <row r="117" spans="2:6" ht="12.75">
      <c r="B117" s="16">
        <v>0</v>
      </c>
      <c r="C117" s="17">
        <v>0</v>
      </c>
      <c r="D117" s="18">
        <v>0</v>
      </c>
      <c r="E117" s="11">
        <f t="shared" si="8"/>
        <v>0</v>
      </c>
      <c r="F117" s="12">
        <f t="shared" si="9"/>
        <v>0</v>
      </c>
    </row>
    <row r="118" spans="2:5" ht="12.75">
      <c r="B118" s="10" t="s">
        <v>35</v>
      </c>
      <c r="D118" s="11"/>
      <c r="E118" s="11"/>
    </row>
    <row r="119" spans="2:6" ht="12.75">
      <c r="B119" s="16">
        <v>0</v>
      </c>
      <c r="C119" s="17">
        <v>0</v>
      </c>
      <c r="D119" s="18">
        <v>0</v>
      </c>
      <c r="E119" s="11">
        <f>D119*C119</f>
        <v>0</v>
      </c>
      <c r="F119" s="12">
        <f aca="true" t="shared" si="10" ref="F119:F145">E119/43560</f>
        <v>0</v>
      </c>
    </row>
    <row r="120" spans="2:6" ht="12.75">
      <c r="B120" s="16">
        <v>0</v>
      </c>
      <c r="C120" s="17">
        <v>0</v>
      </c>
      <c r="D120" s="18">
        <v>0</v>
      </c>
      <c r="E120" s="11">
        <f>D120*C120</f>
        <v>0</v>
      </c>
      <c r="F120" s="12">
        <f t="shared" si="10"/>
        <v>0</v>
      </c>
    </row>
    <row r="121" spans="2:6" ht="12.75">
      <c r="B121" s="16">
        <v>0</v>
      </c>
      <c r="C121" s="17">
        <v>0</v>
      </c>
      <c r="D121" s="18">
        <v>0</v>
      </c>
      <c r="E121" s="11">
        <f aca="true" t="shared" si="11" ref="E121:E145">D121*C121</f>
        <v>0</v>
      </c>
      <c r="F121" s="12">
        <f t="shared" si="10"/>
        <v>0</v>
      </c>
    </row>
    <row r="122" spans="2:6" ht="12.75">
      <c r="B122" s="16">
        <v>0</v>
      </c>
      <c r="C122" s="17">
        <v>0</v>
      </c>
      <c r="D122" s="18">
        <v>0</v>
      </c>
      <c r="E122" s="11">
        <f t="shared" si="11"/>
        <v>0</v>
      </c>
      <c r="F122" s="12">
        <f t="shared" si="10"/>
        <v>0</v>
      </c>
    </row>
    <row r="123" spans="2:6" ht="12.75">
      <c r="B123" s="16">
        <v>0</v>
      </c>
      <c r="C123" s="17">
        <v>0</v>
      </c>
      <c r="D123" s="18">
        <v>0</v>
      </c>
      <c r="E123" s="11">
        <f t="shared" si="11"/>
        <v>0</v>
      </c>
      <c r="F123" s="12">
        <f t="shared" si="10"/>
        <v>0</v>
      </c>
    </row>
    <row r="124" spans="2:6" ht="12.75">
      <c r="B124" s="16">
        <v>0</v>
      </c>
      <c r="C124" s="17">
        <v>0</v>
      </c>
      <c r="D124" s="18">
        <v>0</v>
      </c>
      <c r="E124" s="11">
        <f t="shared" si="11"/>
        <v>0</v>
      </c>
      <c r="F124" s="12">
        <f t="shared" si="10"/>
        <v>0</v>
      </c>
    </row>
    <row r="125" spans="2:6" ht="12.75">
      <c r="B125" s="16">
        <v>0</v>
      </c>
      <c r="C125" s="17">
        <v>0</v>
      </c>
      <c r="D125" s="18">
        <v>0</v>
      </c>
      <c r="E125" s="11">
        <f t="shared" si="11"/>
        <v>0</v>
      </c>
      <c r="F125" s="12">
        <f t="shared" si="10"/>
        <v>0</v>
      </c>
    </row>
    <row r="126" spans="2:6" ht="12.75">
      <c r="B126" s="16">
        <v>0</v>
      </c>
      <c r="C126" s="17">
        <v>0</v>
      </c>
      <c r="D126" s="18">
        <v>0</v>
      </c>
      <c r="E126" s="11">
        <f>D126*C126</f>
        <v>0</v>
      </c>
      <c r="F126" s="12">
        <f t="shared" si="10"/>
        <v>0</v>
      </c>
    </row>
    <row r="127" spans="2:6" ht="12.75">
      <c r="B127" s="16">
        <v>0</v>
      </c>
      <c r="C127" s="17">
        <v>0</v>
      </c>
      <c r="D127" s="18">
        <v>0</v>
      </c>
      <c r="E127" s="11">
        <f>D127*C127</f>
        <v>0</v>
      </c>
      <c r="F127" s="12">
        <f t="shared" si="10"/>
        <v>0</v>
      </c>
    </row>
    <row r="128" spans="2:6" ht="12.75">
      <c r="B128" s="16">
        <v>0</v>
      </c>
      <c r="C128" s="17">
        <v>0</v>
      </c>
      <c r="D128" s="18">
        <v>0</v>
      </c>
      <c r="E128" s="11">
        <f>D128*C128</f>
        <v>0</v>
      </c>
      <c r="F128" s="12">
        <f t="shared" si="10"/>
        <v>0</v>
      </c>
    </row>
    <row r="129" spans="2:6" ht="12.75">
      <c r="B129" s="16">
        <v>0</v>
      </c>
      <c r="C129" s="17">
        <v>0</v>
      </c>
      <c r="D129" s="18">
        <v>0</v>
      </c>
      <c r="E129" s="11">
        <f t="shared" si="11"/>
        <v>0</v>
      </c>
      <c r="F129" s="12">
        <f t="shared" si="10"/>
        <v>0</v>
      </c>
    </row>
    <row r="130" spans="2:6" ht="12.75">
      <c r="B130" s="16">
        <v>0</v>
      </c>
      <c r="C130" s="17">
        <v>0</v>
      </c>
      <c r="D130" s="18">
        <v>0</v>
      </c>
      <c r="E130" s="11">
        <f t="shared" si="11"/>
        <v>0</v>
      </c>
      <c r="F130" s="12">
        <f t="shared" si="10"/>
        <v>0</v>
      </c>
    </row>
    <row r="131" spans="2:6" ht="12.75">
      <c r="B131" s="16">
        <v>0</v>
      </c>
      <c r="C131" s="17">
        <v>0</v>
      </c>
      <c r="D131" s="18">
        <v>0</v>
      </c>
      <c r="E131" s="11">
        <f t="shared" si="11"/>
        <v>0</v>
      </c>
      <c r="F131" s="12">
        <f t="shared" si="10"/>
        <v>0</v>
      </c>
    </row>
    <row r="132" spans="2:6" ht="12.75">
      <c r="B132" s="16">
        <v>0</v>
      </c>
      <c r="C132" s="17">
        <v>0</v>
      </c>
      <c r="D132" s="18">
        <v>0</v>
      </c>
      <c r="E132" s="11">
        <f>D132*C132</f>
        <v>0</v>
      </c>
      <c r="F132" s="12">
        <f t="shared" si="10"/>
        <v>0</v>
      </c>
    </row>
    <row r="133" spans="2:6" ht="12.75">
      <c r="B133" s="16">
        <v>0</v>
      </c>
      <c r="C133" s="17">
        <v>0</v>
      </c>
      <c r="D133" s="18">
        <v>0</v>
      </c>
      <c r="E133" s="11">
        <f>D133*C133</f>
        <v>0</v>
      </c>
      <c r="F133" s="12">
        <f t="shared" si="10"/>
        <v>0</v>
      </c>
    </row>
    <row r="134" spans="2:6" ht="12.75">
      <c r="B134" s="16">
        <v>0</v>
      </c>
      <c r="C134" s="17">
        <v>0</v>
      </c>
      <c r="D134" s="18">
        <v>0</v>
      </c>
      <c r="E134" s="11">
        <f>D134*C134</f>
        <v>0</v>
      </c>
      <c r="F134" s="12">
        <f t="shared" si="10"/>
        <v>0</v>
      </c>
    </row>
    <row r="135" spans="2:6" ht="12.75">
      <c r="B135" s="16">
        <v>0</v>
      </c>
      <c r="C135" s="17">
        <v>0</v>
      </c>
      <c r="D135" s="18">
        <v>0</v>
      </c>
      <c r="E135" s="11">
        <f t="shared" si="11"/>
        <v>0</v>
      </c>
      <c r="F135" s="12">
        <f t="shared" si="10"/>
        <v>0</v>
      </c>
    </row>
    <row r="136" spans="2:6" ht="12.75">
      <c r="B136" s="16">
        <v>0</v>
      </c>
      <c r="C136" s="17">
        <v>0</v>
      </c>
      <c r="D136" s="18">
        <v>0</v>
      </c>
      <c r="E136" s="11">
        <f>D136*C136</f>
        <v>0</v>
      </c>
      <c r="F136" s="12">
        <f t="shared" si="10"/>
        <v>0</v>
      </c>
    </row>
    <row r="137" spans="2:6" ht="12.75">
      <c r="B137" s="16">
        <v>0</v>
      </c>
      <c r="C137" s="17">
        <v>0</v>
      </c>
      <c r="D137" s="18">
        <v>0</v>
      </c>
      <c r="E137" s="11">
        <f>D137*C137</f>
        <v>0</v>
      </c>
      <c r="F137" s="12">
        <f t="shared" si="10"/>
        <v>0</v>
      </c>
    </row>
    <row r="138" spans="2:6" ht="12.75">
      <c r="B138" s="16">
        <v>0</v>
      </c>
      <c r="C138" s="17">
        <v>0</v>
      </c>
      <c r="D138" s="18">
        <v>0</v>
      </c>
      <c r="E138" s="11">
        <f>D138*C138</f>
        <v>0</v>
      </c>
      <c r="F138" s="12">
        <f t="shared" si="10"/>
        <v>0</v>
      </c>
    </row>
    <row r="139" spans="2:6" ht="12.75">
      <c r="B139" s="16">
        <v>0</v>
      </c>
      <c r="C139" s="17">
        <v>0</v>
      </c>
      <c r="D139" s="18">
        <v>0</v>
      </c>
      <c r="E139" s="11">
        <f t="shared" si="11"/>
        <v>0</v>
      </c>
      <c r="F139" s="12">
        <f t="shared" si="10"/>
        <v>0</v>
      </c>
    </row>
    <row r="140" spans="2:6" ht="12.75">
      <c r="B140" s="16">
        <v>0</v>
      </c>
      <c r="C140" s="17">
        <v>0</v>
      </c>
      <c r="D140" s="18">
        <v>0</v>
      </c>
      <c r="E140" s="11">
        <f t="shared" si="11"/>
        <v>0</v>
      </c>
      <c r="F140" s="12">
        <f t="shared" si="10"/>
        <v>0</v>
      </c>
    </row>
    <row r="141" spans="2:6" ht="12.75">
      <c r="B141" s="16">
        <v>0</v>
      </c>
      <c r="C141" s="17">
        <v>0</v>
      </c>
      <c r="D141" s="18">
        <v>0</v>
      </c>
      <c r="E141" s="11">
        <f t="shared" si="11"/>
        <v>0</v>
      </c>
      <c r="F141" s="12">
        <f t="shared" si="10"/>
        <v>0</v>
      </c>
    </row>
    <row r="142" spans="2:6" ht="12.75">
      <c r="B142" s="19">
        <v>0</v>
      </c>
      <c r="C142" s="17">
        <v>0</v>
      </c>
      <c r="D142" s="18">
        <v>0</v>
      </c>
      <c r="E142" s="11">
        <f t="shared" si="11"/>
        <v>0</v>
      </c>
      <c r="F142" s="12">
        <f t="shared" si="10"/>
        <v>0</v>
      </c>
    </row>
    <row r="143" spans="2:6" ht="12.75">
      <c r="B143" s="16">
        <v>0</v>
      </c>
      <c r="C143" s="17">
        <v>0</v>
      </c>
      <c r="D143" s="18">
        <v>0</v>
      </c>
      <c r="E143" s="11">
        <f t="shared" si="11"/>
        <v>0</v>
      </c>
      <c r="F143" s="12">
        <f t="shared" si="10"/>
        <v>0</v>
      </c>
    </row>
    <row r="144" spans="2:6" ht="12.75">
      <c r="B144" s="16">
        <v>0</v>
      </c>
      <c r="C144" s="17">
        <v>0</v>
      </c>
      <c r="D144" s="18">
        <v>0</v>
      </c>
      <c r="E144" s="11">
        <f t="shared" si="11"/>
        <v>0</v>
      </c>
      <c r="F144" s="12">
        <f t="shared" si="10"/>
        <v>0</v>
      </c>
    </row>
    <row r="145" spans="2:6" ht="12.75">
      <c r="B145" s="19">
        <v>0</v>
      </c>
      <c r="C145" s="17">
        <v>0</v>
      </c>
      <c r="D145" s="18">
        <v>0</v>
      </c>
      <c r="E145" s="11">
        <f t="shared" si="11"/>
        <v>0</v>
      </c>
      <c r="F145" s="12">
        <f t="shared" si="10"/>
        <v>0</v>
      </c>
    </row>
    <row r="146" spans="2:5" ht="12.75">
      <c r="B146" s="10" t="s">
        <v>22</v>
      </c>
      <c r="D146" s="11"/>
      <c r="E146" s="11"/>
    </row>
    <row r="147" spans="2:6" ht="12.75">
      <c r="B147" s="16">
        <v>0</v>
      </c>
      <c r="C147" s="17">
        <v>0</v>
      </c>
      <c r="D147" s="18">
        <v>0</v>
      </c>
      <c r="E147" s="11">
        <f>D147*C147</f>
        <v>0</v>
      </c>
      <c r="F147" s="12">
        <f>E147/43560</f>
        <v>0</v>
      </c>
    </row>
    <row r="148" spans="2:6" ht="12.75">
      <c r="B148" s="16">
        <v>0</v>
      </c>
      <c r="C148" s="17">
        <v>0</v>
      </c>
      <c r="D148" s="18">
        <v>0</v>
      </c>
      <c r="E148" s="11">
        <f>D148*C148</f>
        <v>0</v>
      </c>
      <c r="F148" s="12">
        <f>E148/43560</f>
        <v>0</v>
      </c>
    </row>
    <row r="149" spans="2:6" ht="12.75">
      <c r="B149" s="16">
        <v>0</v>
      </c>
      <c r="C149" s="17">
        <v>0</v>
      </c>
      <c r="D149" s="18">
        <v>0</v>
      </c>
      <c r="E149" s="11">
        <f>D149*C149</f>
        <v>0</v>
      </c>
      <c r="F149" s="12">
        <f>E149/43560</f>
        <v>0</v>
      </c>
    </row>
    <row r="150" spans="2:6" ht="12.75">
      <c r="B150" s="16">
        <v>0</v>
      </c>
      <c r="C150" s="17">
        <v>0</v>
      </c>
      <c r="D150" s="18">
        <v>0</v>
      </c>
      <c r="E150" s="11">
        <f>D150*C150</f>
        <v>0</v>
      </c>
      <c r="F150" s="12">
        <f>E150/43560</f>
        <v>0</v>
      </c>
    </row>
    <row r="151" spans="2:6" ht="12.75">
      <c r="B151" s="16">
        <v>0</v>
      </c>
      <c r="C151" s="17">
        <v>0</v>
      </c>
      <c r="D151" s="18">
        <v>0</v>
      </c>
      <c r="E151" s="11">
        <f>D151*C151</f>
        <v>0</v>
      </c>
      <c r="F151" s="12">
        <f>E151/43560</f>
        <v>0</v>
      </c>
    </row>
    <row r="152" ht="12.75">
      <c r="D152" s="13"/>
    </row>
    <row r="153" spans="3:6" ht="12.75">
      <c r="C153" s="14" t="s">
        <v>1</v>
      </c>
      <c r="D153" s="6" t="s">
        <v>25</v>
      </c>
      <c r="E153" s="6" t="s">
        <v>32</v>
      </c>
      <c r="F153" s="6" t="s">
        <v>33</v>
      </c>
    </row>
    <row r="154" spans="2:6" ht="12.75">
      <c r="B154" s="15" t="s">
        <v>38</v>
      </c>
      <c r="C154" s="2">
        <f>SUM(C105:C151)</f>
        <v>0</v>
      </c>
      <c r="D154" s="11"/>
      <c r="E154" s="11">
        <f>SUM(E105:E151)</f>
        <v>0</v>
      </c>
      <c r="F154" s="12">
        <f>SUM(F105:F151)</f>
        <v>0</v>
      </c>
    </row>
    <row r="155" spans="2:6" ht="12.75">
      <c r="B155" s="15" t="s">
        <v>39</v>
      </c>
      <c r="C155" s="2">
        <f>SUM(C105:C117)</f>
        <v>0</v>
      </c>
      <c r="D155" s="21" t="e">
        <f>E155/E154</f>
        <v>#DIV/0!</v>
      </c>
      <c r="E155" s="11">
        <f>SUM(E105:E117)</f>
        <v>0</v>
      </c>
      <c r="F155" s="12">
        <f>SUM(F105:F117)</f>
        <v>0</v>
      </c>
    </row>
    <row r="156" spans="2:6" ht="12.75">
      <c r="B156" s="15" t="s">
        <v>40</v>
      </c>
      <c r="C156" s="2">
        <f>SUM(C119:C145)</f>
        <v>0</v>
      </c>
      <c r="D156" s="22" t="e">
        <f>E156/E154</f>
        <v>#DIV/0!</v>
      </c>
      <c r="E156" s="11">
        <f>SUM(E119:E145)</f>
        <v>0</v>
      </c>
      <c r="F156" s="12">
        <f>SUM(F119:F145)</f>
        <v>0</v>
      </c>
    </row>
    <row r="157" spans="2:6" ht="12.75">
      <c r="B157" s="15" t="s">
        <v>41</v>
      </c>
      <c r="C157" s="2">
        <f>C155+C156</f>
        <v>0</v>
      </c>
      <c r="D157" s="22" t="e">
        <f>E157/E154</f>
        <v>#DIV/0!</v>
      </c>
      <c r="E157" s="11">
        <f>E155+E156</f>
        <v>0</v>
      </c>
      <c r="F157" s="12">
        <f>F155+F156</f>
        <v>0</v>
      </c>
    </row>
    <row r="158" spans="2:6" ht="12.75">
      <c r="B158" s="15" t="s">
        <v>23</v>
      </c>
      <c r="C158" s="2">
        <f>SUM(C147:C151)</f>
        <v>0</v>
      </c>
      <c r="D158" s="22" t="e">
        <f>E158/E154</f>
        <v>#DIV/0!</v>
      </c>
      <c r="E158" s="11">
        <f>SUM(E147:E151)</f>
        <v>0</v>
      </c>
      <c r="F158" s="12">
        <f>SUM(F147:F151)</f>
        <v>0</v>
      </c>
    </row>
    <row r="159" spans="2:6" ht="12.75">
      <c r="B159" s="3" t="s">
        <v>2</v>
      </c>
      <c r="F159" s="12"/>
    </row>
  </sheetData>
  <sheetProtection/>
  <mergeCells count="3">
    <mergeCell ref="B2:F13"/>
    <mergeCell ref="B33:F38"/>
    <mergeCell ref="B40:F42"/>
  </mergeCells>
  <printOptions/>
  <pageMargins left="0.75" right="0.75" top="1" bottom="1" header="0.5" footer="0.5"/>
  <pageSetup orientation="portrait" paperSize="9" scale="81"/>
  <rowBreaks count="2" manualBreakCount="2">
    <brk id="49" max="255" man="1"/>
    <brk id="9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Genesis Nursery,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Lubbs</dc:creator>
  <cp:keywords/>
  <dc:description/>
  <cp:lastModifiedBy>Dennis Lubbs</cp:lastModifiedBy>
  <dcterms:created xsi:type="dcterms:W3CDTF">2010-02-10T17:17:59Z</dcterms:created>
  <dcterms:modified xsi:type="dcterms:W3CDTF">2013-03-26T20:05:32Z</dcterms:modified>
  <cp:category/>
  <cp:version/>
  <cp:contentType/>
  <cp:contentStatus/>
</cp:coreProperties>
</file>